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ttles &amp; cans" sheetId="1" state="visible" r:id="rId1"/>
    <sheet name="Kegs" sheetId="2" state="visible" r:id="rId2"/>
    <sheet name="Keg siz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9ECE6"/>
      </patternFill>
    </fill>
    <fill>
      <patternFill patternType="solid">
        <fgColor rgb="00F2C23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0" pivotButton="0" quotePrefix="0" xfId="0"/>
    <xf numFmtId="0" fontId="0" fillId="3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3" customWidth="1" min="2" max="2"/>
    <col width="10" customWidth="1" min="3" max="3"/>
    <col width="10" customWidth="1" min="4" max="4"/>
    <col width="13" customWidth="1" min="5" max="5"/>
    <col width="14" customWidth="1" min="6" max="6"/>
    <col width="12" customWidth="1" min="7" max="7"/>
    <col width="12" customWidth="1" min="8" max="8"/>
    <col width="12" customWidth="1" min="9" max="9"/>
    <col width="12" customWidth="1" min="10" max="10"/>
    <col width="13" customWidth="1" min="11" max="11"/>
  </cols>
  <sheetData>
    <row r="1" ht="32" customHeight="1">
      <c r="A1" s="1" t="inlineStr">
        <is>
          <t>Beer</t>
        </is>
      </c>
      <c r="B1" s="1" t="inlineStr">
        <is>
          <t>Bottle or can</t>
        </is>
      </c>
      <c r="C1" s="1" t="inlineStr">
        <is>
          <t>Size (oz)</t>
        </is>
      </c>
      <c r="D1" s="1" t="inlineStr">
        <is>
          <t>Per case</t>
        </is>
      </c>
      <c r="E1" s="1" t="inlineStr">
        <is>
          <t>Walk-in cases</t>
        </is>
      </c>
      <c r="F1" s="1" t="inlineStr">
        <is>
          <t>Walk-in singles</t>
        </is>
      </c>
      <c r="G1" s="1" t="inlineStr">
        <is>
          <t>Bar singles</t>
        </is>
      </c>
      <c r="H1" s="1" t="inlineStr">
        <is>
          <t>Total units</t>
        </is>
      </c>
      <c r="I1" s="1" t="inlineStr">
        <is>
          <t>Total cases</t>
        </is>
      </c>
      <c r="J1" s="1" t="inlineStr">
        <is>
          <t>Par (units)</t>
        </is>
      </c>
      <c r="K1" s="1" t="inlineStr">
        <is>
          <t>Order (units)</t>
        </is>
      </c>
    </row>
    <row r="2">
      <c r="A2" s="2" t="inlineStr">
        <is>
          <t>Domestic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3">
      <c r="A3" s="4" t="n"/>
      <c r="B3" s="4" t="n"/>
      <c r="C3" s="4" t="n"/>
      <c r="D3" s="4" t="n">
        <v>24</v>
      </c>
      <c r="E3" s="4" t="n"/>
      <c r="F3" s="4" t="n"/>
      <c r="G3" s="4" t="n"/>
      <c r="H3" s="4">
        <f>IF(A3="","",E3*D3+F3+G3)</f>
        <v/>
      </c>
      <c r="I3" s="4">
        <f>IF(OR(A3="",D3=0),"",ROUND(H3/D3,2))</f>
        <v/>
      </c>
      <c r="J3" s="4" t="n"/>
      <c r="K3" s="4">
        <f>IF(OR(A3="",J3=""),"",MAX(J3-H3,0))</f>
        <v/>
      </c>
    </row>
    <row r="4">
      <c r="A4" s="4" t="n"/>
      <c r="B4" s="4" t="n"/>
      <c r="C4" s="4" t="n"/>
      <c r="D4" s="4" t="n">
        <v>24</v>
      </c>
      <c r="E4" s="4" t="n"/>
      <c r="F4" s="4" t="n"/>
      <c r="G4" s="4" t="n"/>
      <c r="H4" s="4">
        <f>IF(A4="","",E4*D4+F4+G4)</f>
        <v/>
      </c>
      <c r="I4" s="4">
        <f>IF(OR(A4="",D4=0),"",ROUND(H4/D4,2))</f>
        <v/>
      </c>
      <c r="J4" s="4" t="n"/>
      <c r="K4" s="4">
        <f>IF(OR(A4="",J4=""),"",MAX(J4-H4,0))</f>
        <v/>
      </c>
    </row>
    <row r="5">
      <c r="A5" s="4" t="n"/>
      <c r="B5" s="4" t="n"/>
      <c r="C5" s="4" t="n"/>
      <c r="D5" s="4" t="n">
        <v>24</v>
      </c>
      <c r="E5" s="4" t="n"/>
      <c r="F5" s="4" t="n"/>
      <c r="G5" s="4" t="n"/>
      <c r="H5" s="4">
        <f>IF(A5="","",E5*D5+F5+G5)</f>
        <v/>
      </c>
      <c r="I5" s="4">
        <f>IF(OR(A5="",D5=0),"",ROUND(H5/D5,2))</f>
        <v/>
      </c>
      <c r="J5" s="4" t="n"/>
      <c r="K5" s="4">
        <f>IF(OR(A5="",J5=""),"",MAX(J5-H5,0))</f>
        <v/>
      </c>
    </row>
    <row r="6">
      <c r="A6" s="4" t="n"/>
      <c r="B6" s="4" t="n"/>
      <c r="C6" s="4" t="n"/>
      <c r="D6" s="4" t="n">
        <v>24</v>
      </c>
      <c r="E6" s="4" t="n"/>
      <c r="F6" s="4" t="n"/>
      <c r="G6" s="4" t="n"/>
      <c r="H6" s="4">
        <f>IF(A6="","",E6*D6+F6+G6)</f>
        <v/>
      </c>
      <c r="I6" s="4">
        <f>IF(OR(A6="",D6=0),"",ROUND(H6/D6,2))</f>
        <v/>
      </c>
      <c r="J6" s="4" t="n"/>
      <c r="K6" s="4">
        <f>IF(OR(A6="",J6=""),"",MAX(J6-H6,0))</f>
        <v/>
      </c>
    </row>
    <row r="7">
      <c r="A7" s="4" t="n"/>
      <c r="B7" s="4" t="n"/>
      <c r="C7" s="4" t="n"/>
      <c r="D7" s="4" t="n">
        <v>24</v>
      </c>
      <c r="E7" s="4" t="n"/>
      <c r="F7" s="4" t="n"/>
      <c r="G7" s="4" t="n"/>
      <c r="H7" s="4">
        <f>IF(A7="","",E7*D7+F7+G7)</f>
        <v/>
      </c>
      <c r="I7" s="4">
        <f>IF(OR(A7="",D7=0),"",ROUND(H7/D7,2))</f>
        <v/>
      </c>
      <c r="J7" s="4" t="n"/>
      <c r="K7" s="4">
        <f>IF(OR(A7="",J7=""),"",MAX(J7-H7,0))</f>
        <v/>
      </c>
    </row>
    <row r="8">
      <c r="A8" s="4" t="n"/>
      <c r="B8" s="4" t="n"/>
      <c r="C8" s="4" t="n"/>
      <c r="D8" s="4" t="n">
        <v>24</v>
      </c>
      <c r="E8" s="4" t="n"/>
      <c r="F8" s="4" t="n"/>
      <c r="G8" s="4" t="n"/>
      <c r="H8" s="4">
        <f>IF(A8="","",E8*D8+F8+G8)</f>
        <v/>
      </c>
      <c r="I8" s="4">
        <f>IF(OR(A8="",D8=0),"",ROUND(H8/D8,2))</f>
        <v/>
      </c>
      <c r="J8" s="4" t="n"/>
      <c r="K8" s="4">
        <f>IF(OR(A8="",J8=""),"",MAX(J8-H8,0))</f>
        <v/>
      </c>
    </row>
    <row r="9">
      <c r="A9" s="2" t="inlineStr">
        <is>
          <t>Import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</row>
    <row r="10">
      <c r="A10" s="4" t="n"/>
      <c r="B10" s="4" t="n"/>
      <c r="C10" s="4" t="n"/>
      <c r="D10" s="4" t="n">
        <v>24</v>
      </c>
      <c r="E10" s="4" t="n"/>
      <c r="F10" s="4" t="n"/>
      <c r="G10" s="4" t="n"/>
      <c r="H10" s="4">
        <f>IF(A10="","",E10*D10+F10+G10)</f>
        <v/>
      </c>
      <c r="I10" s="4">
        <f>IF(OR(A10="",D10=0),"",ROUND(H10/D10,2))</f>
        <v/>
      </c>
      <c r="J10" s="4" t="n"/>
      <c r="K10" s="4">
        <f>IF(OR(A10="",J10=""),"",MAX(J10-H10,0))</f>
        <v/>
      </c>
    </row>
    <row r="11">
      <c r="A11" s="4" t="n"/>
      <c r="B11" s="4" t="n"/>
      <c r="C11" s="4" t="n"/>
      <c r="D11" s="4" t="n">
        <v>24</v>
      </c>
      <c r="E11" s="4" t="n"/>
      <c r="F11" s="4" t="n"/>
      <c r="G11" s="4" t="n"/>
      <c r="H11" s="4">
        <f>IF(A11="","",E11*D11+F11+G11)</f>
        <v/>
      </c>
      <c r="I11" s="4">
        <f>IF(OR(A11="",D11=0),"",ROUND(H11/D11,2))</f>
        <v/>
      </c>
      <c r="J11" s="4" t="n"/>
      <c r="K11" s="4">
        <f>IF(OR(A11="",J11=""),"",MAX(J11-H11,0))</f>
        <v/>
      </c>
    </row>
    <row r="12">
      <c r="A12" s="4" t="n"/>
      <c r="B12" s="4" t="n"/>
      <c r="C12" s="4" t="n"/>
      <c r="D12" s="4" t="n">
        <v>24</v>
      </c>
      <c r="E12" s="4" t="n"/>
      <c r="F12" s="4" t="n"/>
      <c r="G12" s="4" t="n"/>
      <c r="H12" s="4">
        <f>IF(A12="","",E12*D12+F12+G12)</f>
        <v/>
      </c>
      <c r="I12" s="4">
        <f>IF(OR(A12="",D12=0),"",ROUND(H12/D12,2))</f>
        <v/>
      </c>
      <c r="J12" s="4" t="n"/>
      <c r="K12" s="4">
        <f>IF(OR(A12="",J12=""),"",MAX(J12-H12,0))</f>
        <v/>
      </c>
    </row>
    <row r="13">
      <c r="A13" s="4" t="n"/>
      <c r="B13" s="4" t="n"/>
      <c r="C13" s="4" t="n"/>
      <c r="D13" s="4" t="n">
        <v>24</v>
      </c>
      <c r="E13" s="4" t="n"/>
      <c r="F13" s="4" t="n"/>
      <c r="G13" s="4" t="n"/>
      <c r="H13" s="4">
        <f>IF(A13="","",E13*D13+F13+G13)</f>
        <v/>
      </c>
      <c r="I13" s="4">
        <f>IF(OR(A13="",D13=0),"",ROUND(H13/D13,2))</f>
        <v/>
      </c>
      <c r="J13" s="4" t="n"/>
      <c r="K13" s="4">
        <f>IF(OR(A13="",J13=""),"",MAX(J13-H13,0))</f>
        <v/>
      </c>
    </row>
    <row r="14">
      <c r="A14" s="4" t="n"/>
      <c r="B14" s="4" t="n"/>
      <c r="C14" s="4" t="n"/>
      <c r="D14" s="4" t="n">
        <v>24</v>
      </c>
      <c r="E14" s="4" t="n"/>
      <c r="F14" s="4" t="n"/>
      <c r="G14" s="4" t="n"/>
      <c r="H14" s="4">
        <f>IF(A14="","",E14*D14+F14+G14)</f>
        <v/>
      </c>
      <c r="I14" s="4">
        <f>IF(OR(A14="",D14=0),"",ROUND(H14/D14,2))</f>
        <v/>
      </c>
      <c r="J14" s="4" t="n"/>
      <c r="K14" s="4">
        <f>IF(OR(A14="",J14=""),"",MAX(J14-H14,0))</f>
        <v/>
      </c>
    </row>
    <row r="15">
      <c r="A15" s="4" t="n"/>
      <c r="B15" s="4" t="n"/>
      <c r="C15" s="4" t="n"/>
      <c r="D15" s="4" t="n">
        <v>24</v>
      </c>
      <c r="E15" s="4" t="n"/>
      <c r="F15" s="4" t="n"/>
      <c r="G15" s="4" t="n"/>
      <c r="H15" s="4">
        <f>IF(A15="","",E15*D15+F15+G15)</f>
        <v/>
      </c>
      <c r="I15" s="4">
        <f>IF(OR(A15="",D15=0),"",ROUND(H15/D15,2))</f>
        <v/>
      </c>
      <c r="J15" s="4" t="n"/>
      <c r="K15" s="4">
        <f>IF(OR(A15="",J15=""),"",MAX(J15-H15,0))</f>
        <v/>
      </c>
    </row>
    <row r="16">
      <c r="A16" s="2" t="inlineStr">
        <is>
          <t>Craft &amp; local</t>
        </is>
      </c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</row>
    <row r="17">
      <c r="A17" s="4" t="n"/>
      <c r="B17" s="4" t="n"/>
      <c r="C17" s="4" t="n"/>
      <c r="D17" s="4" t="n">
        <v>24</v>
      </c>
      <c r="E17" s="4" t="n"/>
      <c r="F17" s="4" t="n"/>
      <c r="G17" s="4" t="n"/>
      <c r="H17" s="4">
        <f>IF(A17="","",E17*D17+F17+G17)</f>
        <v/>
      </c>
      <c r="I17" s="4">
        <f>IF(OR(A17="",D17=0),"",ROUND(H17/D17,2))</f>
        <v/>
      </c>
      <c r="J17" s="4" t="n"/>
      <c r="K17" s="4">
        <f>IF(OR(A17="",J17=""),"",MAX(J17-H17,0))</f>
        <v/>
      </c>
    </row>
    <row r="18">
      <c r="A18" s="4" t="n"/>
      <c r="B18" s="4" t="n"/>
      <c r="C18" s="4" t="n"/>
      <c r="D18" s="4" t="n">
        <v>24</v>
      </c>
      <c r="E18" s="4" t="n"/>
      <c r="F18" s="4" t="n"/>
      <c r="G18" s="4" t="n"/>
      <c r="H18" s="4">
        <f>IF(A18="","",E18*D18+F18+G18)</f>
        <v/>
      </c>
      <c r="I18" s="4">
        <f>IF(OR(A18="",D18=0),"",ROUND(H18/D18,2))</f>
        <v/>
      </c>
      <c r="J18" s="4" t="n"/>
      <c r="K18" s="4">
        <f>IF(OR(A18="",J18=""),"",MAX(J18-H18,0))</f>
        <v/>
      </c>
    </row>
    <row r="19">
      <c r="A19" s="4" t="n"/>
      <c r="B19" s="4" t="n"/>
      <c r="C19" s="4" t="n"/>
      <c r="D19" s="4" t="n">
        <v>24</v>
      </c>
      <c r="E19" s="4" t="n"/>
      <c r="F19" s="4" t="n"/>
      <c r="G19" s="4" t="n"/>
      <c r="H19" s="4">
        <f>IF(A19="","",E19*D19+F19+G19)</f>
        <v/>
      </c>
      <c r="I19" s="4">
        <f>IF(OR(A19="",D19=0),"",ROUND(H19/D19,2))</f>
        <v/>
      </c>
      <c r="J19" s="4" t="n"/>
      <c r="K19" s="4">
        <f>IF(OR(A19="",J19=""),"",MAX(J19-H19,0))</f>
        <v/>
      </c>
    </row>
    <row r="20">
      <c r="A20" s="4" t="n"/>
      <c r="B20" s="4" t="n"/>
      <c r="C20" s="4" t="n"/>
      <c r="D20" s="4" t="n">
        <v>24</v>
      </c>
      <c r="E20" s="4" t="n"/>
      <c r="F20" s="4" t="n"/>
      <c r="G20" s="4" t="n"/>
      <c r="H20" s="4">
        <f>IF(A20="","",E20*D20+F20+G20)</f>
        <v/>
      </c>
      <c r="I20" s="4">
        <f>IF(OR(A20="",D20=0),"",ROUND(H20/D20,2))</f>
        <v/>
      </c>
      <c r="J20" s="4" t="n"/>
      <c r="K20" s="4">
        <f>IF(OR(A20="",J20=""),"",MAX(J20-H20,0))</f>
        <v/>
      </c>
    </row>
    <row r="21">
      <c r="A21" s="4" t="n"/>
      <c r="B21" s="4" t="n"/>
      <c r="C21" s="4" t="n"/>
      <c r="D21" s="4" t="n">
        <v>24</v>
      </c>
      <c r="E21" s="4" t="n"/>
      <c r="F21" s="4" t="n"/>
      <c r="G21" s="4" t="n"/>
      <c r="H21" s="4">
        <f>IF(A21="","",E21*D21+F21+G21)</f>
        <v/>
      </c>
      <c r="I21" s="4">
        <f>IF(OR(A21="",D21=0),"",ROUND(H21/D21,2))</f>
        <v/>
      </c>
      <c r="J21" s="4" t="n"/>
      <c r="K21" s="4">
        <f>IF(OR(A21="",J21=""),"",MAX(J21-H21,0))</f>
        <v/>
      </c>
    </row>
    <row r="22">
      <c r="A22" s="4" t="n"/>
      <c r="B22" s="4" t="n"/>
      <c r="C22" s="4" t="n"/>
      <c r="D22" s="4" t="n">
        <v>24</v>
      </c>
      <c r="E22" s="4" t="n"/>
      <c r="F22" s="4" t="n"/>
      <c r="G22" s="4" t="n"/>
      <c r="H22" s="4">
        <f>IF(A22="","",E22*D22+F22+G22)</f>
        <v/>
      </c>
      <c r="I22" s="4">
        <f>IF(OR(A22="",D22=0),"",ROUND(H22/D22,2))</f>
        <v/>
      </c>
      <c r="J22" s="4" t="n"/>
      <c r="K22" s="4">
        <f>IF(OR(A22="",J22=""),"",MAX(J22-H22,0))</f>
        <v/>
      </c>
    </row>
    <row r="23">
      <c r="A23" s="2" t="inlineStr">
        <is>
          <t>Seltzer &amp; cider</t>
        </is>
      </c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</row>
    <row r="24">
      <c r="A24" s="4" t="n"/>
      <c r="B24" s="4" t="n"/>
      <c r="C24" s="4" t="n"/>
      <c r="D24" s="4" t="n">
        <v>24</v>
      </c>
      <c r="E24" s="4" t="n"/>
      <c r="F24" s="4" t="n"/>
      <c r="G24" s="4" t="n"/>
      <c r="H24" s="4">
        <f>IF(A24="","",E24*D24+F24+G24)</f>
        <v/>
      </c>
      <c r="I24" s="4">
        <f>IF(OR(A24="",D24=0),"",ROUND(H24/D24,2))</f>
        <v/>
      </c>
      <c r="J24" s="4" t="n"/>
      <c r="K24" s="4">
        <f>IF(OR(A24="",J24=""),"",MAX(J24-H24,0))</f>
        <v/>
      </c>
    </row>
    <row r="25">
      <c r="A25" s="4" t="n"/>
      <c r="B25" s="4" t="n"/>
      <c r="C25" s="4" t="n"/>
      <c r="D25" s="4" t="n">
        <v>24</v>
      </c>
      <c r="E25" s="4" t="n"/>
      <c r="F25" s="4" t="n"/>
      <c r="G25" s="4" t="n"/>
      <c r="H25" s="4">
        <f>IF(A25="","",E25*D25+F25+G25)</f>
        <v/>
      </c>
      <c r="I25" s="4">
        <f>IF(OR(A25="",D25=0),"",ROUND(H25/D25,2))</f>
        <v/>
      </c>
      <c r="J25" s="4" t="n"/>
      <c r="K25" s="4">
        <f>IF(OR(A25="",J25=""),"",MAX(J25-H25,0))</f>
        <v/>
      </c>
    </row>
    <row r="26">
      <c r="A26" s="4" t="n"/>
      <c r="B26" s="4" t="n"/>
      <c r="C26" s="4" t="n"/>
      <c r="D26" s="4" t="n">
        <v>24</v>
      </c>
      <c r="E26" s="4" t="n"/>
      <c r="F26" s="4" t="n"/>
      <c r="G26" s="4" t="n"/>
      <c r="H26" s="4">
        <f>IF(A26="","",E26*D26+F26+G26)</f>
        <v/>
      </c>
      <c r="I26" s="4">
        <f>IF(OR(A26="",D26=0),"",ROUND(H26/D26,2))</f>
        <v/>
      </c>
      <c r="J26" s="4" t="n"/>
      <c r="K26" s="4">
        <f>IF(OR(A26="",J26=""),"",MAX(J26-H26,0))</f>
        <v/>
      </c>
    </row>
    <row r="27">
      <c r="A27" s="4" t="n"/>
      <c r="B27" s="4" t="n"/>
      <c r="C27" s="4" t="n"/>
      <c r="D27" s="4" t="n">
        <v>24</v>
      </c>
      <c r="E27" s="4" t="n"/>
      <c r="F27" s="4" t="n"/>
      <c r="G27" s="4" t="n"/>
      <c r="H27" s="4">
        <f>IF(A27="","",E27*D27+F27+G27)</f>
        <v/>
      </c>
      <c r="I27" s="4">
        <f>IF(OR(A27="",D27=0),"",ROUND(H27/D27,2))</f>
        <v/>
      </c>
      <c r="J27" s="4" t="n"/>
      <c r="K27" s="4">
        <f>IF(OR(A27="",J27=""),"",MAX(J27-H27,0))</f>
        <v/>
      </c>
    </row>
    <row r="28">
      <c r="A28" s="4" t="n"/>
      <c r="B28" s="4" t="n"/>
      <c r="C28" s="4" t="n"/>
      <c r="D28" s="4" t="n">
        <v>24</v>
      </c>
      <c r="E28" s="4" t="n"/>
      <c r="F28" s="4" t="n"/>
      <c r="G28" s="4" t="n"/>
      <c r="H28" s="4">
        <f>IF(A28="","",E28*D28+F28+G28)</f>
        <v/>
      </c>
      <c r="I28" s="4">
        <f>IF(OR(A28="",D28=0),"",ROUND(H28/D28,2))</f>
        <v/>
      </c>
      <c r="J28" s="4" t="n"/>
      <c r="K28" s="4">
        <f>IF(OR(A28="",J28=""),"",MAX(J28-H28,0))</f>
        <v/>
      </c>
    </row>
    <row r="29">
      <c r="A29" s="4" t="n"/>
      <c r="B29" s="4" t="n"/>
      <c r="C29" s="4" t="n"/>
      <c r="D29" s="4" t="n">
        <v>24</v>
      </c>
      <c r="E29" s="4" t="n"/>
      <c r="F29" s="4" t="n"/>
      <c r="G29" s="4" t="n"/>
      <c r="H29" s="4">
        <f>IF(A29="","",E29*D29+F29+G29)</f>
        <v/>
      </c>
      <c r="I29" s="4">
        <f>IF(OR(A29="",D29=0),"",ROUND(H29/D29,2))</f>
        <v/>
      </c>
      <c r="J29" s="4" t="n"/>
      <c r="K29" s="4">
        <f>IF(OR(A29="",J29=""),"",MAX(J29-H29,0))</f>
        <v/>
      </c>
    </row>
    <row r="30">
      <c r="A30" s="2" t="inlineStr">
        <is>
          <t>Non-alcoholic</t>
        </is>
      </c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</row>
    <row r="31">
      <c r="A31" s="4" t="n"/>
      <c r="B31" s="4" t="n"/>
      <c r="C31" s="4" t="n"/>
      <c r="D31" s="4" t="n">
        <v>24</v>
      </c>
      <c r="E31" s="4" t="n"/>
      <c r="F31" s="4" t="n"/>
      <c r="G31" s="4" t="n"/>
      <c r="H31" s="4">
        <f>IF(A31="","",E31*D31+F31+G31)</f>
        <v/>
      </c>
      <c r="I31" s="4">
        <f>IF(OR(A31="",D31=0),"",ROUND(H31/D31,2))</f>
        <v/>
      </c>
      <c r="J31" s="4" t="n"/>
      <c r="K31" s="4">
        <f>IF(OR(A31="",J31=""),"",MAX(J31-H31,0))</f>
        <v/>
      </c>
    </row>
    <row r="32">
      <c r="A32" s="4" t="n"/>
      <c r="B32" s="4" t="n"/>
      <c r="C32" s="4" t="n"/>
      <c r="D32" s="4" t="n">
        <v>24</v>
      </c>
      <c r="E32" s="4" t="n"/>
      <c r="F32" s="4" t="n"/>
      <c r="G32" s="4" t="n"/>
      <c r="H32" s="4">
        <f>IF(A32="","",E32*D32+F32+G32)</f>
        <v/>
      </c>
      <c r="I32" s="4">
        <f>IF(OR(A32="",D32=0),"",ROUND(H32/D32,2))</f>
        <v/>
      </c>
      <c r="J32" s="4" t="n"/>
      <c r="K32" s="4">
        <f>IF(OR(A32="",J32=""),"",MAX(J32-H32,0))</f>
        <v/>
      </c>
    </row>
    <row r="33">
      <c r="A33" s="4" t="n"/>
      <c r="B33" s="4" t="n"/>
      <c r="C33" s="4" t="n"/>
      <c r="D33" s="4" t="n">
        <v>24</v>
      </c>
      <c r="E33" s="4" t="n"/>
      <c r="F33" s="4" t="n"/>
      <c r="G33" s="4" t="n"/>
      <c r="H33" s="4">
        <f>IF(A33="","",E33*D33+F33+G33)</f>
        <v/>
      </c>
      <c r="I33" s="4">
        <f>IF(OR(A33="",D33=0),"",ROUND(H33/D33,2))</f>
        <v/>
      </c>
      <c r="J33" s="4" t="n"/>
      <c r="K33" s="4">
        <f>IF(OR(A33="",J33=""),"",MAX(J33-H33,0))</f>
        <v/>
      </c>
    </row>
    <row r="34">
      <c r="A34" s="4" t="n"/>
      <c r="B34" s="4" t="n"/>
      <c r="C34" s="4" t="n"/>
      <c r="D34" s="4" t="n">
        <v>24</v>
      </c>
      <c r="E34" s="4" t="n"/>
      <c r="F34" s="4" t="n"/>
      <c r="G34" s="4" t="n"/>
      <c r="H34" s="4">
        <f>IF(A34="","",E34*D34+F34+G34)</f>
        <v/>
      </c>
      <c r="I34" s="4">
        <f>IF(OR(A34="",D34=0),"",ROUND(H34/D34,2))</f>
        <v/>
      </c>
      <c r="J34" s="4" t="n"/>
      <c r="K34" s="4">
        <f>IF(OR(A34="",J34=""),"",MAX(J34-H34,0))</f>
        <v/>
      </c>
    </row>
    <row r="35">
      <c r="A35" s="4" t="n"/>
      <c r="B35" s="4" t="n"/>
      <c r="C35" s="4" t="n"/>
      <c r="D35" s="4" t="n">
        <v>24</v>
      </c>
      <c r="E35" s="4" t="n"/>
      <c r="F35" s="4" t="n"/>
      <c r="G35" s="4" t="n"/>
      <c r="H35" s="4">
        <f>IF(A35="","",E35*D35+F35+G35)</f>
        <v/>
      </c>
      <c r="I35" s="4">
        <f>IF(OR(A35="",D35=0),"",ROUND(H35/D35,2))</f>
        <v/>
      </c>
      <c r="J35" s="4" t="n"/>
      <c r="K35" s="4">
        <f>IF(OR(A35="",J35=""),"",MAX(J35-H35,0))</f>
        <v/>
      </c>
    </row>
    <row r="36">
      <c r="A36" s="4" t="n"/>
      <c r="B36" s="4" t="n"/>
      <c r="C36" s="4" t="n"/>
      <c r="D36" s="4" t="n">
        <v>24</v>
      </c>
      <c r="E36" s="4" t="n"/>
      <c r="F36" s="4" t="n"/>
      <c r="G36" s="4" t="n"/>
      <c r="H36" s="4">
        <f>IF(A36="","",E36*D36+F36+G36)</f>
        <v/>
      </c>
      <c r="I36" s="4">
        <f>IF(OR(A36="",D36=0),"",ROUND(H36/D36,2))</f>
        <v/>
      </c>
      <c r="J36" s="4" t="n"/>
      <c r="K36" s="4">
        <f>IF(OR(A36="",J36=""),"",MAX(J36-H36,0))</f>
        <v/>
      </c>
    </row>
  </sheetData>
  <dataValidations count="1">
    <dataValidation sqref="B3 B4 B5 B6 B7 B8 B10 B11 B12 B13 B14 B15 B17 B18 B19 B20 B21 B22 B24 B25 B26 B27 B28 B29 B31 B32 B33 B34 B35 B36" showDropDown="0" showInputMessage="0" showErrorMessage="0" allowBlank="1" type="list">
      <formula1>"Bottle,Can"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0" customWidth="1" min="2" max="2"/>
    <col width="10" customWidth="1" min="3" max="3"/>
    <col width="14" customWidth="1" min="4" max="4"/>
    <col width="12" customWidth="1" min="5" max="5"/>
    <col width="14" customWidth="1" min="6" max="6"/>
    <col width="12" customWidth="1" min="7" max="7"/>
    <col width="13" customWidth="1" min="8" max="8"/>
    <col width="10" customWidth="1" min="9" max="9"/>
    <col width="12" customWidth="1" min="10" max="10"/>
  </cols>
  <sheetData>
    <row r="1" ht="32" customHeight="1">
      <c r="A1" s="1" t="inlineStr">
        <is>
          <t>Beer on tap</t>
        </is>
      </c>
      <c r="B1" s="1" t="inlineStr">
        <is>
          <t>Keg size</t>
        </is>
      </c>
      <c r="C1" s="1" t="inlineStr">
        <is>
          <t>Full kegs</t>
        </is>
      </c>
      <c r="D1" s="1" t="inlineStr">
        <is>
          <t>Open keg on scale (lb)</t>
        </is>
      </c>
      <c r="E1" s="1" t="inlineStr">
        <is>
          <t>Empty keg (lb)</t>
        </is>
      </c>
      <c r="F1" s="1" t="inlineStr">
        <is>
          <t>Gallons in open keg</t>
        </is>
      </c>
      <c r="G1" s="1" t="inlineStr">
        <is>
          <t>Total gallons</t>
        </is>
      </c>
      <c r="H1" s="1" t="inlineStr">
        <is>
          <t>Pints left (16 oz)</t>
        </is>
      </c>
      <c r="I1" s="1" t="inlineStr">
        <is>
          <t>Par (kegs)</t>
        </is>
      </c>
      <c r="J1" s="1" t="inlineStr">
        <is>
          <t>Order (kegs)</t>
        </is>
      </c>
    </row>
    <row r="2">
      <c r="A2" s="4" t="n"/>
      <c r="B2" s="4" t="n"/>
      <c r="C2" s="4" t="n"/>
      <c r="D2" s="4" t="n"/>
      <c r="E2" s="4" t="n"/>
      <c r="F2" s="4">
        <f>IF(OR(A2="",D2="",E2=""),"",ROUND(MAX(D2-E2,0)/8.4,2))</f>
        <v/>
      </c>
      <c r="G2" s="4">
        <f>IF(OR(A2="",B2=""),"",C2*VLOOKUP(B2,'Keg sizes'!$A$2:$B$6,2,FALSE)+IF(F2="",0,F2))</f>
        <v/>
      </c>
      <c r="H2" s="4">
        <f>IF(G2="","",ROUND(G2*8,0))</f>
        <v/>
      </c>
      <c r="I2" s="4" t="n"/>
      <c r="J2" s="4">
        <f>IF(OR(A2="",I2=""),"",MAX(I2-C2,0))</f>
        <v/>
      </c>
    </row>
    <row r="3">
      <c r="A3" s="4" t="n"/>
      <c r="B3" s="4" t="n"/>
      <c r="C3" s="4" t="n"/>
      <c r="D3" s="4" t="n"/>
      <c r="E3" s="4" t="n"/>
      <c r="F3" s="4">
        <f>IF(OR(A3="",D3="",E3=""),"",ROUND(MAX(D3-E3,0)/8.4,2))</f>
        <v/>
      </c>
      <c r="G3" s="4">
        <f>IF(OR(A3="",B3=""),"",C3*VLOOKUP(B3,'Keg sizes'!$A$2:$B$6,2,FALSE)+IF(F3="",0,F3))</f>
        <v/>
      </c>
      <c r="H3" s="4">
        <f>IF(G3="","",ROUND(G3*8,0))</f>
        <v/>
      </c>
      <c r="I3" s="4" t="n"/>
      <c r="J3" s="4">
        <f>IF(OR(A3="",I3=""),"",MAX(I3-C3,0))</f>
        <v/>
      </c>
    </row>
    <row r="4">
      <c r="A4" s="4" t="n"/>
      <c r="B4" s="4" t="n"/>
      <c r="C4" s="4" t="n"/>
      <c r="D4" s="4" t="n"/>
      <c r="E4" s="4" t="n"/>
      <c r="F4" s="4">
        <f>IF(OR(A4="",D4="",E4=""),"",ROUND(MAX(D4-E4,0)/8.4,2))</f>
        <v/>
      </c>
      <c r="G4" s="4">
        <f>IF(OR(A4="",B4=""),"",C4*VLOOKUP(B4,'Keg sizes'!$A$2:$B$6,2,FALSE)+IF(F4="",0,F4))</f>
        <v/>
      </c>
      <c r="H4" s="4">
        <f>IF(G4="","",ROUND(G4*8,0))</f>
        <v/>
      </c>
      <c r="I4" s="4" t="n"/>
      <c r="J4" s="4">
        <f>IF(OR(A4="",I4=""),"",MAX(I4-C4,0))</f>
        <v/>
      </c>
    </row>
    <row r="5">
      <c r="A5" s="4" t="n"/>
      <c r="B5" s="4" t="n"/>
      <c r="C5" s="4" t="n"/>
      <c r="D5" s="4" t="n"/>
      <c r="E5" s="4" t="n"/>
      <c r="F5" s="4">
        <f>IF(OR(A5="",D5="",E5=""),"",ROUND(MAX(D5-E5,0)/8.4,2))</f>
        <v/>
      </c>
      <c r="G5" s="4">
        <f>IF(OR(A5="",B5=""),"",C5*VLOOKUP(B5,'Keg sizes'!$A$2:$B$6,2,FALSE)+IF(F5="",0,F5))</f>
        <v/>
      </c>
      <c r="H5" s="4">
        <f>IF(G5="","",ROUND(G5*8,0))</f>
        <v/>
      </c>
      <c r="I5" s="4" t="n"/>
      <c r="J5" s="4">
        <f>IF(OR(A5="",I5=""),"",MAX(I5-C5,0))</f>
        <v/>
      </c>
    </row>
    <row r="6">
      <c r="A6" s="4" t="n"/>
      <c r="B6" s="4" t="n"/>
      <c r="C6" s="4" t="n"/>
      <c r="D6" s="4" t="n"/>
      <c r="E6" s="4" t="n"/>
      <c r="F6" s="4">
        <f>IF(OR(A6="",D6="",E6=""),"",ROUND(MAX(D6-E6,0)/8.4,2))</f>
        <v/>
      </c>
      <c r="G6" s="4">
        <f>IF(OR(A6="",B6=""),"",C6*VLOOKUP(B6,'Keg sizes'!$A$2:$B$6,2,FALSE)+IF(F6="",0,F6))</f>
        <v/>
      </c>
      <c r="H6" s="4">
        <f>IF(G6="","",ROUND(G6*8,0))</f>
        <v/>
      </c>
      <c r="I6" s="4" t="n"/>
      <c r="J6" s="4">
        <f>IF(OR(A6="",I6=""),"",MAX(I6-C6,0))</f>
        <v/>
      </c>
    </row>
    <row r="7">
      <c r="A7" s="4" t="n"/>
      <c r="B7" s="4" t="n"/>
      <c r="C7" s="4" t="n"/>
      <c r="D7" s="4" t="n"/>
      <c r="E7" s="4" t="n"/>
      <c r="F7" s="4">
        <f>IF(OR(A7="",D7="",E7=""),"",ROUND(MAX(D7-E7,0)/8.4,2))</f>
        <v/>
      </c>
      <c r="G7" s="4">
        <f>IF(OR(A7="",B7=""),"",C7*VLOOKUP(B7,'Keg sizes'!$A$2:$B$6,2,FALSE)+IF(F7="",0,F7))</f>
        <v/>
      </c>
      <c r="H7" s="4">
        <f>IF(G7="","",ROUND(G7*8,0))</f>
        <v/>
      </c>
      <c r="I7" s="4" t="n"/>
      <c r="J7" s="4">
        <f>IF(OR(A7="",I7=""),"",MAX(I7-C7,0))</f>
        <v/>
      </c>
    </row>
    <row r="8">
      <c r="A8" s="4" t="n"/>
      <c r="B8" s="4" t="n"/>
      <c r="C8" s="4" t="n"/>
      <c r="D8" s="4" t="n"/>
      <c r="E8" s="4" t="n"/>
      <c r="F8" s="4">
        <f>IF(OR(A8="",D8="",E8=""),"",ROUND(MAX(D8-E8,0)/8.4,2))</f>
        <v/>
      </c>
      <c r="G8" s="4">
        <f>IF(OR(A8="",B8=""),"",C8*VLOOKUP(B8,'Keg sizes'!$A$2:$B$6,2,FALSE)+IF(F8="",0,F8))</f>
        <v/>
      </c>
      <c r="H8" s="4">
        <f>IF(G8="","",ROUND(G8*8,0))</f>
        <v/>
      </c>
      <c r="I8" s="4" t="n"/>
      <c r="J8" s="4">
        <f>IF(OR(A8="",I8=""),"",MAX(I8-C8,0))</f>
        <v/>
      </c>
    </row>
    <row r="9">
      <c r="A9" s="4" t="n"/>
      <c r="B9" s="4" t="n"/>
      <c r="C9" s="4" t="n"/>
      <c r="D9" s="4" t="n"/>
      <c r="E9" s="4" t="n"/>
      <c r="F9" s="4">
        <f>IF(OR(A9="",D9="",E9=""),"",ROUND(MAX(D9-E9,0)/8.4,2))</f>
        <v/>
      </c>
      <c r="G9" s="4">
        <f>IF(OR(A9="",B9=""),"",C9*VLOOKUP(B9,'Keg sizes'!$A$2:$B$6,2,FALSE)+IF(F9="",0,F9))</f>
        <v/>
      </c>
      <c r="H9" s="4">
        <f>IF(G9="","",ROUND(G9*8,0))</f>
        <v/>
      </c>
      <c r="I9" s="4" t="n"/>
      <c r="J9" s="4">
        <f>IF(OR(A9="",I9=""),"",MAX(I9-C9,0))</f>
        <v/>
      </c>
    </row>
    <row r="10">
      <c r="A10" s="4" t="n"/>
      <c r="B10" s="4" t="n"/>
      <c r="C10" s="4" t="n"/>
      <c r="D10" s="4" t="n"/>
      <c r="E10" s="4" t="n"/>
      <c r="F10" s="4">
        <f>IF(OR(A10="",D10="",E10=""),"",ROUND(MAX(D10-E10,0)/8.4,2))</f>
        <v/>
      </c>
      <c r="G10" s="4">
        <f>IF(OR(A10="",B10=""),"",C10*VLOOKUP(B10,'Keg sizes'!$A$2:$B$6,2,FALSE)+IF(F10="",0,F10))</f>
        <v/>
      </c>
      <c r="H10" s="4">
        <f>IF(G10="","",ROUND(G10*8,0))</f>
        <v/>
      </c>
      <c r="I10" s="4" t="n"/>
      <c r="J10" s="4">
        <f>IF(OR(A10="",I10=""),"",MAX(I10-C10,0))</f>
        <v/>
      </c>
    </row>
    <row r="11">
      <c r="A11" s="4" t="n"/>
      <c r="B11" s="4" t="n"/>
      <c r="C11" s="4" t="n"/>
      <c r="D11" s="4" t="n"/>
      <c r="E11" s="4" t="n"/>
      <c r="F11" s="4">
        <f>IF(OR(A11="",D11="",E11=""),"",ROUND(MAX(D11-E11,0)/8.4,2))</f>
        <v/>
      </c>
      <c r="G11" s="4">
        <f>IF(OR(A11="",B11=""),"",C11*VLOOKUP(B11,'Keg sizes'!$A$2:$B$6,2,FALSE)+IF(F11="",0,F11))</f>
        <v/>
      </c>
      <c r="H11" s="4">
        <f>IF(G11="","",ROUND(G11*8,0))</f>
        <v/>
      </c>
      <c r="I11" s="4" t="n"/>
      <c r="J11" s="4">
        <f>IF(OR(A11="",I11=""),"",MAX(I11-C11,0))</f>
        <v/>
      </c>
    </row>
    <row r="12">
      <c r="A12" s="4" t="n"/>
      <c r="B12" s="4" t="n"/>
      <c r="C12" s="4" t="n"/>
      <c r="D12" s="4" t="n"/>
      <c r="E12" s="4" t="n"/>
      <c r="F12" s="4">
        <f>IF(OR(A12="",D12="",E12=""),"",ROUND(MAX(D12-E12,0)/8.4,2))</f>
        <v/>
      </c>
      <c r="G12" s="4">
        <f>IF(OR(A12="",B12=""),"",C12*VLOOKUP(B12,'Keg sizes'!$A$2:$B$6,2,FALSE)+IF(F12="",0,F12))</f>
        <v/>
      </c>
      <c r="H12" s="4">
        <f>IF(G12="","",ROUND(G12*8,0))</f>
        <v/>
      </c>
      <c r="I12" s="4" t="n"/>
      <c r="J12" s="4">
        <f>IF(OR(A12="",I12=""),"",MAX(I12-C12,0))</f>
        <v/>
      </c>
    </row>
    <row r="13">
      <c r="A13" s="4" t="n"/>
      <c r="B13" s="4" t="n"/>
      <c r="C13" s="4" t="n"/>
      <c r="D13" s="4" t="n"/>
      <c r="E13" s="4" t="n"/>
      <c r="F13" s="4">
        <f>IF(OR(A13="",D13="",E13=""),"",ROUND(MAX(D13-E13,0)/8.4,2))</f>
        <v/>
      </c>
      <c r="G13" s="4">
        <f>IF(OR(A13="",B13=""),"",C13*VLOOKUP(B13,'Keg sizes'!$A$2:$B$6,2,FALSE)+IF(F13="",0,F13))</f>
        <v/>
      </c>
      <c r="H13" s="4">
        <f>IF(G13="","",ROUND(G13*8,0))</f>
        <v/>
      </c>
      <c r="I13" s="4" t="n"/>
      <c r="J13" s="4">
        <f>IF(OR(A13="",I13=""),"",MAX(I13-C13,0))</f>
        <v/>
      </c>
    </row>
    <row r="14">
      <c r="A14" s="4" t="n"/>
      <c r="B14" s="4" t="n"/>
      <c r="C14" s="4" t="n"/>
      <c r="D14" s="4" t="n"/>
      <c r="E14" s="4" t="n"/>
      <c r="F14" s="4">
        <f>IF(OR(A14="",D14="",E14=""),"",ROUND(MAX(D14-E14,0)/8.4,2))</f>
        <v/>
      </c>
      <c r="G14" s="4">
        <f>IF(OR(A14="",B14=""),"",C14*VLOOKUP(B14,'Keg sizes'!$A$2:$B$6,2,FALSE)+IF(F14="",0,F14))</f>
        <v/>
      </c>
      <c r="H14" s="4">
        <f>IF(G14="","",ROUND(G14*8,0))</f>
        <v/>
      </c>
      <c r="I14" s="4" t="n"/>
      <c r="J14" s="4">
        <f>IF(OR(A14="",I14=""),"",MAX(I14-C14,0))</f>
        <v/>
      </c>
    </row>
    <row r="15">
      <c r="A15" s="4" t="n"/>
      <c r="B15" s="4" t="n"/>
      <c r="C15" s="4" t="n"/>
      <c r="D15" s="4" t="n"/>
      <c r="E15" s="4" t="n"/>
      <c r="F15" s="4">
        <f>IF(OR(A15="",D15="",E15=""),"",ROUND(MAX(D15-E15,0)/8.4,2))</f>
        <v/>
      </c>
      <c r="G15" s="4">
        <f>IF(OR(A15="",B15=""),"",C15*VLOOKUP(B15,'Keg sizes'!$A$2:$B$6,2,FALSE)+IF(F15="",0,F15))</f>
        <v/>
      </c>
      <c r="H15" s="4">
        <f>IF(G15="","",ROUND(G15*8,0))</f>
        <v/>
      </c>
      <c r="I15" s="4" t="n"/>
      <c r="J15" s="4">
        <f>IF(OR(A15="",I15=""),"",MAX(I15-C15,0))</f>
        <v/>
      </c>
    </row>
    <row r="16">
      <c r="A16" s="4" t="n"/>
      <c r="B16" s="4" t="n"/>
      <c r="C16" s="4" t="n"/>
      <c r="D16" s="4" t="n"/>
      <c r="E16" s="4" t="n"/>
      <c r="F16" s="4">
        <f>IF(OR(A16="",D16="",E16=""),"",ROUND(MAX(D16-E16,0)/8.4,2))</f>
        <v/>
      </c>
      <c r="G16" s="4">
        <f>IF(OR(A16="",B16=""),"",C16*VLOOKUP(B16,'Keg sizes'!$A$2:$B$6,2,FALSE)+IF(F16="",0,F16))</f>
        <v/>
      </c>
      <c r="H16" s="4">
        <f>IF(G16="","",ROUND(G16*8,0))</f>
        <v/>
      </c>
      <c r="I16" s="4" t="n"/>
      <c r="J16" s="4">
        <f>IF(OR(A16="",I16=""),"",MAX(I16-C16,0))</f>
        <v/>
      </c>
    </row>
    <row r="17">
      <c r="A17" s="4" t="n"/>
      <c r="B17" s="4" t="n"/>
      <c r="C17" s="4" t="n"/>
      <c r="D17" s="4" t="n"/>
      <c r="E17" s="4" t="n"/>
      <c r="F17" s="4">
        <f>IF(OR(A17="",D17="",E17=""),"",ROUND(MAX(D17-E17,0)/8.4,2))</f>
        <v/>
      </c>
      <c r="G17" s="4">
        <f>IF(OR(A17="",B17=""),"",C17*VLOOKUP(B17,'Keg sizes'!$A$2:$B$6,2,FALSE)+IF(F17="",0,F17))</f>
        <v/>
      </c>
      <c r="H17" s="4">
        <f>IF(G17="","",ROUND(G17*8,0))</f>
        <v/>
      </c>
      <c r="I17" s="4" t="n"/>
      <c r="J17" s="4">
        <f>IF(OR(A17="",I17=""),"",MAX(I17-C17,0))</f>
        <v/>
      </c>
    </row>
    <row r="18">
      <c r="A18" s="4" t="n"/>
      <c r="B18" s="4" t="n"/>
      <c r="C18" s="4" t="n"/>
      <c r="D18" s="4" t="n"/>
      <c r="E18" s="4" t="n"/>
      <c r="F18" s="4">
        <f>IF(OR(A18="",D18="",E18=""),"",ROUND(MAX(D18-E18,0)/8.4,2))</f>
        <v/>
      </c>
      <c r="G18" s="4">
        <f>IF(OR(A18="",B18=""),"",C18*VLOOKUP(B18,'Keg sizes'!$A$2:$B$6,2,FALSE)+IF(F18="",0,F18))</f>
        <v/>
      </c>
      <c r="H18" s="4">
        <f>IF(G18="","",ROUND(G18*8,0))</f>
        <v/>
      </c>
      <c r="I18" s="4" t="n"/>
      <c r="J18" s="4">
        <f>IF(OR(A18="",I18=""),"",MAX(I18-C18,0))</f>
        <v/>
      </c>
    </row>
    <row r="19">
      <c r="A19" s="4" t="n"/>
      <c r="B19" s="4" t="n"/>
      <c r="C19" s="4" t="n"/>
      <c r="D19" s="4" t="n"/>
      <c r="E19" s="4" t="n"/>
      <c r="F19" s="4">
        <f>IF(OR(A19="",D19="",E19=""),"",ROUND(MAX(D19-E19,0)/8.4,2))</f>
        <v/>
      </c>
      <c r="G19" s="4">
        <f>IF(OR(A19="",B19=""),"",C19*VLOOKUP(B19,'Keg sizes'!$A$2:$B$6,2,FALSE)+IF(F19="",0,F19))</f>
        <v/>
      </c>
      <c r="H19" s="4">
        <f>IF(G19="","",ROUND(G19*8,0))</f>
        <v/>
      </c>
      <c r="I19" s="4" t="n"/>
      <c r="J19" s="4">
        <f>IF(OR(A19="",I19=""),"",MAX(I19-C19,0))</f>
        <v/>
      </c>
    </row>
    <row r="20">
      <c r="A20" s="4" t="n"/>
      <c r="B20" s="4" t="n"/>
      <c r="C20" s="4" t="n"/>
      <c r="D20" s="4" t="n"/>
      <c r="E20" s="4" t="n"/>
      <c r="F20" s="4">
        <f>IF(OR(A20="",D20="",E20=""),"",ROUND(MAX(D20-E20,0)/8.4,2))</f>
        <v/>
      </c>
      <c r="G20" s="4">
        <f>IF(OR(A20="",B20=""),"",C20*VLOOKUP(B20,'Keg sizes'!$A$2:$B$6,2,FALSE)+IF(F20="",0,F20))</f>
        <v/>
      </c>
      <c r="H20" s="4">
        <f>IF(G20="","",ROUND(G20*8,0))</f>
        <v/>
      </c>
      <c r="I20" s="4" t="n"/>
      <c r="J20" s="4">
        <f>IF(OR(A20="",I20=""),"",MAX(I20-C20,0))</f>
        <v/>
      </c>
    </row>
    <row r="21">
      <c r="A21" s="4" t="n"/>
      <c r="B21" s="4" t="n"/>
      <c r="C21" s="4" t="n"/>
      <c r="D21" s="4" t="n"/>
      <c r="E21" s="4" t="n"/>
      <c r="F21" s="4">
        <f>IF(OR(A21="",D21="",E21=""),"",ROUND(MAX(D21-E21,0)/8.4,2))</f>
        <v/>
      </c>
      <c r="G21" s="4">
        <f>IF(OR(A21="",B21=""),"",C21*VLOOKUP(B21,'Keg sizes'!$A$2:$B$6,2,FALSE)+IF(F21="",0,F21))</f>
        <v/>
      </c>
      <c r="H21" s="4">
        <f>IF(G21="","",ROUND(G21*8,0))</f>
        <v/>
      </c>
      <c r="I21" s="4" t="n"/>
      <c r="J21" s="4">
        <f>IF(OR(A21="",I21=""),"",MAX(I21-C21,0))</f>
        <v/>
      </c>
    </row>
    <row r="22">
      <c r="A22" s="4" t="n"/>
      <c r="B22" s="4" t="n"/>
      <c r="C22" s="4" t="n"/>
      <c r="D22" s="4" t="n"/>
      <c r="E22" s="4" t="n"/>
      <c r="F22" s="4">
        <f>IF(OR(A22="",D22="",E22=""),"",ROUND(MAX(D22-E22,0)/8.4,2))</f>
        <v/>
      </c>
      <c r="G22" s="4">
        <f>IF(OR(A22="",B22=""),"",C22*VLOOKUP(B22,'Keg sizes'!$A$2:$B$6,2,FALSE)+IF(F22="",0,F22))</f>
        <v/>
      </c>
      <c r="H22" s="4">
        <f>IF(G22="","",ROUND(G22*8,0))</f>
        <v/>
      </c>
      <c r="I22" s="4" t="n"/>
      <c r="J22" s="4">
        <f>IF(OR(A22="",I22=""),"",MAX(I22-C22,0))</f>
        <v/>
      </c>
    </row>
    <row r="23">
      <c r="A23" s="4" t="n"/>
      <c r="B23" s="4" t="n"/>
      <c r="C23" s="4" t="n"/>
      <c r="D23" s="4" t="n"/>
      <c r="E23" s="4" t="n"/>
      <c r="F23" s="4">
        <f>IF(OR(A23="",D23="",E23=""),"",ROUND(MAX(D23-E23,0)/8.4,2))</f>
        <v/>
      </c>
      <c r="G23" s="4">
        <f>IF(OR(A23="",B23=""),"",C23*VLOOKUP(B23,'Keg sizes'!$A$2:$B$6,2,FALSE)+IF(F23="",0,F23))</f>
        <v/>
      </c>
      <c r="H23" s="4">
        <f>IF(G23="","",ROUND(G23*8,0))</f>
        <v/>
      </c>
      <c r="I23" s="4" t="n"/>
      <c r="J23" s="4">
        <f>IF(OR(A23="",I23=""),"",MAX(I23-C23,0))</f>
        <v/>
      </c>
    </row>
    <row r="24">
      <c r="A24" s="4" t="n"/>
      <c r="B24" s="4" t="n"/>
      <c r="C24" s="4" t="n"/>
      <c r="D24" s="4" t="n"/>
      <c r="E24" s="4" t="n"/>
      <c r="F24" s="4">
        <f>IF(OR(A24="",D24="",E24=""),"",ROUND(MAX(D24-E24,0)/8.4,2))</f>
        <v/>
      </c>
      <c r="G24" s="4">
        <f>IF(OR(A24="",B24=""),"",C24*VLOOKUP(B24,'Keg sizes'!$A$2:$B$6,2,FALSE)+IF(F24="",0,F24))</f>
        <v/>
      </c>
      <c r="H24" s="4">
        <f>IF(G24="","",ROUND(G24*8,0))</f>
        <v/>
      </c>
      <c r="I24" s="4" t="n"/>
      <c r="J24" s="4">
        <f>IF(OR(A24="",I24=""),"",MAX(I24-C24,0))</f>
        <v/>
      </c>
    </row>
    <row r="25">
      <c r="A25" s="4" t="n"/>
      <c r="B25" s="4" t="n"/>
      <c r="C25" s="4" t="n"/>
      <c r="D25" s="4" t="n"/>
      <c r="E25" s="4" t="n"/>
      <c r="F25" s="4">
        <f>IF(OR(A25="",D25="",E25=""),"",ROUND(MAX(D25-E25,0)/8.4,2))</f>
        <v/>
      </c>
      <c r="G25" s="4">
        <f>IF(OR(A25="",B25=""),"",C25*VLOOKUP(B25,'Keg sizes'!$A$2:$B$6,2,FALSE)+IF(F25="",0,F25))</f>
        <v/>
      </c>
      <c r="H25" s="4">
        <f>IF(G25="","",ROUND(G25*8,0))</f>
        <v/>
      </c>
      <c r="I25" s="4" t="n"/>
      <c r="J25" s="4">
        <f>IF(OR(A25="",I25=""),"",MAX(I25-C25,0))</f>
        <v/>
      </c>
    </row>
  </sheetData>
  <dataValidations count="1">
    <dataValidation sqref="B2 B3 B4 B5 B6 B7 B8 B9 B10 B11 B12 B13 B14 B15 B16 B17 B18 B19 B20 B21 B22 B23 B24 B25" showDropDown="0" showInputMessage="0" showErrorMessage="0" allowBlank="1" type="list">
      <formula1>='Keg sizes'!$A$2:$A$6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2" customWidth="1" min="4" max="4"/>
  </cols>
  <sheetData>
    <row r="1" ht="32" customHeight="1">
      <c r="A1" s="1" t="inlineStr">
        <is>
          <t>Keg</t>
        </is>
      </c>
      <c r="B1" s="1" t="inlineStr">
        <is>
          <t>Gallons</t>
        </is>
      </c>
      <c r="C1" s="1" t="inlineStr">
        <is>
          <t>16 oz pints</t>
        </is>
      </c>
      <c r="D1" s="1" t="inlineStr">
        <is>
          <t>12 oz pours</t>
        </is>
      </c>
    </row>
    <row r="2">
      <c r="A2" t="inlineStr">
        <is>
          <t>1/2 barrel</t>
        </is>
      </c>
      <c r="B2" t="n">
        <v>15.5</v>
      </c>
      <c r="C2">
        <f>ROUND(B2*128/16,0)</f>
        <v/>
      </c>
      <c r="D2">
        <f>ROUND(B2*128/12,0)</f>
        <v/>
      </c>
    </row>
    <row r="3">
      <c r="A3" t="inlineStr">
        <is>
          <t>1/4 barrel (pony)</t>
        </is>
      </c>
      <c r="B3" t="n">
        <v>7.75</v>
      </c>
      <c r="C3">
        <f>ROUND(B3*128/16,0)</f>
        <v/>
      </c>
      <c r="D3">
        <f>ROUND(B3*128/12,0)</f>
        <v/>
      </c>
    </row>
    <row r="4">
      <c r="A4" t="inlineStr">
        <is>
          <t>Slim 1/4 barrel</t>
        </is>
      </c>
      <c r="B4" t="n">
        <v>7.75</v>
      </c>
      <c r="C4">
        <f>ROUND(B4*128/16,0)</f>
        <v/>
      </c>
      <c r="D4">
        <f>ROUND(B4*128/12,0)</f>
        <v/>
      </c>
    </row>
    <row r="5">
      <c r="A5" t="inlineStr">
        <is>
          <t>1/6 barrel (sixtel)</t>
        </is>
      </c>
      <c r="B5" t="n">
        <v>5.16</v>
      </c>
      <c r="C5">
        <f>ROUND(B5*128/16,0)</f>
        <v/>
      </c>
      <c r="D5">
        <f>ROUND(B5*128/12,0)</f>
        <v/>
      </c>
    </row>
    <row r="6">
      <c r="A6" t="inlineStr">
        <is>
          <t>50 liter</t>
        </is>
      </c>
      <c r="B6" t="n">
        <v>13.2</v>
      </c>
      <c r="C6">
        <f>ROUND(B6*128/16,0)</f>
        <v/>
      </c>
      <c r="D6">
        <f>ROUND(B6*128/12,0)</f>
        <v/>
      </c>
    </row>
    <row r="8">
      <c r="A8" t="inlineStr">
        <is>
          <t>Beer weighs about 8.4 lb a gallon. Weigh one empty keg of each size once and use that number on the Kegs sheet.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2026-10-13T15:46:47Z</dcterms:created>
  <dcterms:modified xsi:type="dcterms:W3CDTF">2026-10-13T15:46:47Z</dcterms:modified>
</cp:coreProperties>
</file>